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activeTab="1"/>
  </bookViews>
  <sheets>
    <sheet name="Informe FET  2021" sheetId="2" r:id="rId1"/>
    <sheet name="Informe ST31 No FET 2021" sheetId="1" r:id="rId2"/>
  </sheets>
  <definedNames>
    <definedName name="_xlnm._FilterDatabase" localSheetId="0" hidden="1">'Informe FET  2021'!$A$14:$AN$24</definedName>
    <definedName name="_xlnm._FilterDatabase" localSheetId="1" hidden="1">'Informe ST31 No FET 2021'!$A$14:$AP$24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5" i="1" l="1"/>
  <c r="AO16" i="1"/>
  <c r="AO17" i="1"/>
  <c r="AO18" i="1"/>
  <c r="AO19" i="1"/>
  <c r="Y21" i="1"/>
  <c r="AI19" i="1"/>
  <c r="AI21" i="1" s="1"/>
  <c r="X21" i="1"/>
  <c r="W21" i="1"/>
  <c r="P21" i="1"/>
  <c r="Q21" i="1"/>
  <c r="BD21" i="1" l="1"/>
  <c r="BB21" i="1"/>
  <c r="BA21" i="1"/>
  <c r="AZ21" i="1"/>
  <c r="AY21" i="1"/>
  <c r="AX21" i="1"/>
  <c r="AW21" i="1"/>
  <c r="AV21" i="1"/>
  <c r="AU21" i="1"/>
  <c r="AT21" i="1"/>
  <c r="AS21" i="1"/>
  <c r="AR21" i="1"/>
  <c r="AQ21" i="1"/>
  <c r="BC19" i="1"/>
  <c r="BE19" i="1" s="1"/>
  <c r="BC18" i="1"/>
  <c r="BE18" i="1" s="1"/>
  <c r="BC17" i="1"/>
  <c r="BE17" i="1" s="1"/>
  <c r="BC16" i="1"/>
  <c r="BE16" i="1" s="1"/>
  <c r="BC15" i="1"/>
  <c r="BE15" i="1" s="1"/>
  <c r="BE21" i="1" l="1"/>
  <c r="BC21" i="1"/>
  <c r="AN21" i="1"/>
  <c r="AM21" i="1"/>
  <c r="AL21" i="1"/>
  <c r="AJ19" i="1"/>
  <c r="R21" i="1"/>
  <c r="R19" i="1"/>
  <c r="S19" i="1"/>
  <c r="R18" i="1" l="1"/>
  <c r="R17" i="1"/>
  <c r="R16" i="1"/>
  <c r="R15" i="1"/>
  <c r="AI18" i="1" l="1"/>
  <c r="AJ18" i="1" s="1"/>
  <c r="AI17" i="1"/>
  <c r="AJ17" i="1" s="1"/>
  <c r="AI15" i="1"/>
  <c r="AJ15" i="1" s="1"/>
  <c r="S18" i="1"/>
  <c r="S17" i="1"/>
  <c r="S16" i="1"/>
  <c r="S15" i="1"/>
  <c r="AJ15" i="2"/>
  <c r="AI15" i="2"/>
  <c r="S21" i="2"/>
  <c r="S20" i="2"/>
  <c r="S19" i="2"/>
  <c r="S18" i="2"/>
  <c r="S17" i="2"/>
  <c r="S16" i="2"/>
  <c r="S15" i="2"/>
  <c r="AM16" i="2"/>
  <c r="S21" i="1" l="1"/>
  <c r="AO21" i="1"/>
  <c r="AI20" i="2"/>
  <c r="AJ20" i="2" s="1"/>
  <c r="AI19" i="2"/>
  <c r="AJ19" i="2" s="1"/>
  <c r="AI18" i="2"/>
  <c r="AJ18" i="2" s="1"/>
  <c r="AI17" i="2"/>
  <c r="AJ17" i="2" s="1"/>
  <c r="AI16" i="1"/>
  <c r="AJ16" i="1" s="1"/>
  <c r="AH21" i="2" l="1"/>
  <c r="AG21" i="2"/>
  <c r="AF21" i="2"/>
  <c r="AE21" i="2"/>
  <c r="AD21" i="2"/>
  <c r="AC21" i="2"/>
  <c r="AB21" i="2"/>
  <c r="AA21" i="2"/>
  <c r="Z21" i="2"/>
  <c r="Y21" i="2"/>
  <c r="X21" i="2"/>
  <c r="W21" i="2"/>
  <c r="AI16" i="2"/>
  <c r="AI21" i="2" l="1"/>
  <c r="AJ16" i="2"/>
  <c r="AJ21" i="2" s="1"/>
  <c r="Z21" i="1"/>
  <c r="AA21" i="1"/>
  <c r="AB21" i="1"/>
  <c r="AC21" i="1"/>
  <c r="AD21" i="1"/>
  <c r="AE21" i="1"/>
  <c r="AF21" i="1"/>
  <c r="AG21" i="1"/>
  <c r="AH21" i="1"/>
  <c r="AJ21" i="1"/>
</calcChain>
</file>

<file path=xl/sharedStrings.xml><?xml version="1.0" encoding="utf-8"?>
<sst xmlns="http://schemas.openxmlformats.org/spreadsheetml/2006/main" count="169" uniqueCount="102">
  <si>
    <t>Si existe una iniciativa con financiamiento mixto, incluir en este cuadro sólo lo que corresponde a FET COVID 19.</t>
  </si>
  <si>
    <t>Nota:</t>
  </si>
  <si>
    <t xml:space="preserve">Total M$ </t>
  </si>
  <si>
    <t>Total</t>
  </si>
  <si>
    <t>Saldo por ejecutar</t>
  </si>
  <si>
    <t>Dic</t>
  </si>
  <si>
    <t>nov</t>
  </si>
  <si>
    <t>oct</t>
  </si>
  <si>
    <t>sept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</si>
  <si>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</si>
  <si>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</si>
  <si>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</si>
  <si>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</si>
  <si>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</si>
  <si>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</si>
  <si>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</si>
  <si>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</si>
  <si>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Ley Vigente 2021</t>
  </si>
  <si>
    <t>Ley Inicial 2021</t>
  </si>
  <si>
    <t>Proceso en que se encuentra ( Elaboración de Bases Licitación,Adjudicación, Firma Contrato, Identificación , transferencia de recursos,Construcción , etc)</t>
  </si>
  <si>
    <t>Entidad Beneficiaria</t>
  </si>
  <si>
    <t>Tipo A=Arrastre , N= Nuevo</t>
  </si>
  <si>
    <t>Comuna</t>
  </si>
  <si>
    <t xml:space="preserve">  Región </t>
  </si>
  <si>
    <t xml:space="preserve">Nombre de proyecto </t>
  </si>
  <si>
    <t>Código BIP</t>
  </si>
  <si>
    <t>ST-Item-Asig</t>
  </si>
  <si>
    <t>N°</t>
  </si>
  <si>
    <t>Programa Financiero</t>
  </si>
  <si>
    <t>Valores en M$</t>
  </si>
  <si>
    <t>Estado de ejecución de Obras</t>
  </si>
  <si>
    <t>Ley 21.288 establece sólo hasta junio 2022.</t>
  </si>
  <si>
    <t>El arrastre debe ser sólo FET, no financiamiento mixto</t>
  </si>
  <si>
    <t>% de Identificación respecto del Presupuesto Vigente</t>
  </si>
  <si>
    <t>sólo incluir en este cuadro iniciativas NO COVID 19</t>
  </si>
  <si>
    <t>Servicio</t>
  </si>
  <si>
    <t>Fecha</t>
  </si>
  <si>
    <t>Año 2021 M$</t>
  </si>
  <si>
    <t>Identificado mes XX 2021 M$</t>
  </si>
  <si>
    <t>Adjudicación , Convenio, etc año 2021 M$</t>
  </si>
  <si>
    <t>Adjudicación , Convenio, etc total 2021-2022 M$</t>
  </si>
  <si>
    <t>Ejecución Acumulada al mes de xx 2021</t>
  </si>
  <si>
    <t>N° de Decreto; res , Convenio, ETC</t>
  </si>
  <si>
    <t>El arrastre comtempla mas años en rpoyectos regulares</t>
  </si>
  <si>
    <t>Tipo Documento (Decreto, Resolución, Otros)</t>
  </si>
  <si>
    <t>31.02</t>
  </si>
  <si>
    <t>ST-Item</t>
  </si>
  <si>
    <t>A</t>
  </si>
  <si>
    <t>DECRETO</t>
  </si>
  <si>
    <t>Ley Inicial 2021 M$</t>
  </si>
  <si>
    <t>Ley Vigente 2021 M$</t>
  </si>
  <si>
    <t>LOS LAGOS</t>
  </si>
  <si>
    <t>No existen proyectos FET Financiados</t>
  </si>
  <si>
    <t>30409780-0</t>
  </si>
  <si>
    <t>Reposición C.F. Cardenal Samoré</t>
  </si>
  <si>
    <t>30467599-0</t>
  </si>
  <si>
    <t>Habilitación C.F. Rio Don Guillermo</t>
  </si>
  <si>
    <t>40007063-0</t>
  </si>
  <si>
    <t>Conservación C.F. Colchane</t>
  </si>
  <si>
    <t>40010217-0</t>
  </si>
  <si>
    <t>Conservación C.F. San Francisco</t>
  </si>
  <si>
    <t>18.01.2021</t>
  </si>
  <si>
    <t>MAGALLANES Y ANTARTICA CHILENA</t>
  </si>
  <si>
    <t>TARAPACÁ</t>
  </si>
  <si>
    <t>ATACAMA</t>
  </si>
  <si>
    <t>Servicio Gobierno Interior</t>
  </si>
  <si>
    <t>Identificado mes Enero  2021 M$</t>
  </si>
  <si>
    <t>GOBERNACIÓN DE OSORNO</t>
  </si>
  <si>
    <t>GOBERNACIÓN DE ÚLTIMA ESPERANZA</t>
  </si>
  <si>
    <t>GOBERNACIÓN DE TAMARUGAL</t>
  </si>
  <si>
    <t>GOBERNACIÓN DE COPIAPÓ</t>
  </si>
  <si>
    <t>OSORNO</t>
  </si>
  <si>
    <t>COPIAPÓ</t>
  </si>
  <si>
    <t>NATALES</t>
  </si>
  <si>
    <t>COLCHANE</t>
  </si>
  <si>
    <t>N</t>
  </si>
  <si>
    <t>30400047-0</t>
  </si>
  <si>
    <t>Construcción Nuevo Complejo Fronterizo Pichachén</t>
  </si>
  <si>
    <t>Identificado mes Febrero  2021 M$</t>
  </si>
  <si>
    <t>15.02.2021</t>
  </si>
  <si>
    <t>IDENTIFICACION Y EJECUCIÓN DE 2021</t>
  </si>
  <si>
    <t>Ejecución Acumulada 2021</t>
  </si>
  <si>
    <t>Estado de Avance de Construcción  (%)</t>
  </si>
  <si>
    <t>Total  ejecución obra</t>
  </si>
  <si>
    <t>Ejecución Programada 2021</t>
  </si>
  <si>
    <t>% Por Ejecutar</t>
  </si>
  <si>
    <t>Ejecución Valores en M$</t>
  </si>
  <si>
    <t>BIOBIO</t>
  </si>
  <si>
    <t>ARICA Y PARINACOTA</t>
  </si>
  <si>
    <t>PUTRE</t>
  </si>
  <si>
    <t>GOBERNACION DE PARINACOTA</t>
  </si>
  <si>
    <t>GOBERNACION DEL BIOBIO</t>
  </si>
  <si>
    <t>AUN NO HA SIDO IDENTIFICADO POR DECRETO DIPRES, POR FALTA DE ACTUALIZACION DE FICHA IDI.POR UN MONTO DE M$ 229.096</t>
  </si>
  <si>
    <t>Habilitación, Plan de Cierre y Abandono de Antiguo C.F. Chungará</t>
  </si>
  <si>
    <t>ANTUCO</t>
  </si>
  <si>
    <t>40021580-0</t>
  </si>
  <si>
    <t>Esperando aprobacion de DGOP- MOP por calidad de proyecto secreto para publicar.</t>
  </si>
  <si>
    <t>Elaboración  de Bases Diseño</t>
  </si>
  <si>
    <t>Conservación terminada,pendiente último estado de pago</t>
  </si>
  <si>
    <t>Conservación sin completar</t>
  </si>
  <si>
    <t>Elaboración  de Bases Construcción</t>
  </si>
  <si>
    <t>IDENTIFICACION Y EJECUCIÓN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</si>
</sst>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4" fillId="2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5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5" borderId="0" xfId="0" applyFont="1" applyFill="1" applyAlignment="1">
      <alignment horizontal="left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7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6" borderId="5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9" fontId="11" fillId="0" borderId="2" xfId="0" applyNumberFormat="1" applyFont="1" applyFill="1" applyBorder="1" applyAlignment="1">
      <alignment vertical="center" wrapText="1"/>
    </xf>
    <xf numFmtId="9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/>
    <xf numFmtId="0" fontId="10" fillId="0" borderId="0" xfId="0" applyFont="1" applyAlignment="1">
      <alignment horizontal="left" vertical="top" wrapText="1"/>
    </xf>
    <xf numFmtId="0" fontId="2" fillId="5" borderId="0" xfId="0" applyFont="1" applyFill="1"/>
    <xf numFmtId="0" fontId="0" fillId="5" borderId="0" xfId="0" applyFill="1"/>
    <xf numFmtId="0" fontId="2" fillId="0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0" fontId="0" fillId="5" borderId="0" xfId="0" applyFill="1" applyAlignment="1"/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0" fillId="5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6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AO24"/>
  <sheetViews>
    <sheetView showGridLines="0" topLeftCell="J9" zoomScaleNormal="100" workbookViewId="0">
      <selection activeCell="AC17" sqref="AC17"/>
    </sheetView>
  </sheetViews>
  <sheetFormatPr baseColWidth="10" defaultRowHeight="11.25" x14ac:dyDescent="0.2"/>
  <cols>
    <col min="1" max="1" width="11.42578125" style="1"/>
    <col min="2" max="2" width="4.42578125" style="1" customWidth="1"/>
    <col min="3" max="3" width="7.5703125" style="1" customWidth="1"/>
    <col min="4" max="4" width="7.85546875" style="1" customWidth="1"/>
    <col min="5" max="5" width="9.28515625" style="1" customWidth="1"/>
    <col min="6" max="6" width="29.140625" style="1" customWidth="1"/>
    <col min="7" max="7" width="11.28515625" style="1" customWidth="1"/>
    <col min="8" max="8" width="12.28515625" style="1" customWidth="1"/>
    <col min="9" max="9" width="9.7109375" style="1" customWidth="1"/>
    <col min="10" max="10" width="12" style="1" customWidth="1"/>
    <col min="11" max="11" width="39.28515625" style="1" hidden="1" customWidth="1"/>
    <col min="12" max="12" width="19.85546875" style="1" hidden="1" customWidth="1"/>
    <col min="13" max="13" width="19" style="1" hidden="1" customWidth="1"/>
    <col min="14" max="18" width="12.7109375" style="1" customWidth="1"/>
    <col min="19" max="19" width="8" style="1" customWidth="1"/>
    <col min="20" max="22" width="12.7109375" style="1" customWidth="1"/>
    <col min="23" max="33" width="8.28515625" style="1" customWidth="1"/>
    <col min="34" max="36" width="11.42578125" style="1" customWidth="1"/>
    <col min="37" max="37" width="13.28515625" style="1" customWidth="1"/>
    <col min="38" max="16384" width="11.42578125" style="1"/>
  </cols>
  <sheetData>
    <row r="1" spans="2:41" hidden="1" x14ac:dyDescent="0.2">
      <c r="B1" s="93"/>
      <c r="C1" s="93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3"/>
    </row>
    <row r="2" spans="2:41" hidden="1" x14ac:dyDescent="0.2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33"/>
    </row>
    <row r="3" spans="2:41" ht="12.75" hidden="1" customHeight="1" x14ac:dyDescent="0.2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32"/>
    </row>
    <row r="4" spans="2:41" ht="21.75" hidden="1" customHeight="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32"/>
    </row>
    <row r="5" spans="2:41" ht="11.25" hidden="1" customHeight="1" x14ac:dyDescent="0.2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32"/>
    </row>
    <row r="6" spans="2:41" ht="15" hidden="1" customHeight="1" x14ac:dyDescent="0.2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32"/>
    </row>
    <row r="7" spans="2:41" ht="21" hidden="1" customHeight="1" x14ac:dyDescent="0.2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32"/>
    </row>
    <row r="8" spans="2:41" ht="16.5" hidden="1" customHeight="1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32"/>
    </row>
    <row r="9" spans="2:41" ht="18.75" customHeight="1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32"/>
    </row>
    <row r="10" spans="2:41" ht="17.25" customHeight="1" x14ac:dyDescent="0.25">
      <c r="B10" s="31"/>
      <c r="C10" s="31"/>
      <c r="D10" s="31"/>
      <c r="E10" s="96" t="s">
        <v>80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32"/>
      <c r="AL10" s="97" t="s">
        <v>32</v>
      </c>
      <c r="AM10" s="98"/>
      <c r="AN10" s="98"/>
      <c r="AO10" s="98"/>
    </row>
    <row r="11" spans="2:41" ht="21.75" customHeight="1" x14ac:dyDescent="0.25">
      <c r="B11" s="30"/>
      <c r="C11" s="30"/>
      <c r="D11" s="30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L11" s="100" t="s">
        <v>31</v>
      </c>
      <c r="AM11" s="101"/>
      <c r="AN11" s="101"/>
      <c r="AO11" s="101"/>
    </row>
    <row r="13" spans="2:41" ht="15" customHeight="1" x14ac:dyDescent="0.2">
      <c r="C13" s="102"/>
      <c r="D13" s="102"/>
      <c r="K13" s="33"/>
      <c r="L13" s="37"/>
      <c r="M13" s="37"/>
      <c r="P13" s="109"/>
      <c r="Q13" s="110"/>
      <c r="R13" s="110"/>
      <c r="S13" s="45"/>
      <c r="T13" s="46"/>
      <c r="U13" s="45"/>
      <c r="V13" s="45"/>
      <c r="W13" s="111" t="s">
        <v>30</v>
      </c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27" t="s">
        <v>29</v>
      </c>
      <c r="AJ13" s="28"/>
      <c r="AK13" s="33"/>
      <c r="AL13" s="91" t="s">
        <v>28</v>
      </c>
      <c r="AM13" s="92"/>
    </row>
    <row r="14" spans="2:41" ht="55.5" customHeight="1" x14ac:dyDescent="0.2">
      <c r="B14" s="25" t="s">
        <v>27</v>
      </c>
      <c r="C14" s="22" t="s">
        <v>35</v>
      </c>
      <c r="D14" s="26" t="s">
        <v>26</v>
      </c>
      <c r="E14" s="25" t="s">
        <v>25</v>
      </c>
      <c r="F14" s="22" t="s">
        <v>24</v>
      </c>
      <c r="G14" s="23" t="s">
        <v>23</v>
      </c>
      <c r="H14" s="23" t="s">
        <v>22</v>
      </c>
      <c r="I14" s="23" t="s">
        <v>21</v>
      </c>
      <c r="J14" s="23" t="s">
        <v>20</v>
      </c>
      <c r="K14" s="24" t="s">
        <v>19</v>
      </c>
      <c r="L14" s="23" t="s">
        <v>40</v>
      </c>
      <c r="M14" s="23" t="s">
        <v>39</v>
      </c>
      <c r="N14" s="23" t="s">
        <v>18</v>
      </c>
      <c r="O14" s="23" t="s">
        <v>17</v>
      </c>
      <c r="P14" s="23" t="s">
        <v>38</v>
      </c>
      <c r="Q14" s="23" t="s">
        <v>38</v>
      </c>
      <c r="R14" s="23" t="s">
        <v>33</v>
      </c>
      <c r="S14" s="23" t="s">
        <v>37</v>
      </c>
      <c r="T14" s="23" t="s">
        <v>44</v>
      </c>
      <c r="U14" s="23" t="s">
        <v>42</v>
      </c>
      <c r="V14" s="23" t="s">
        <v>36</v>
      </c>
      <c r="W14" s="23" t="s">
        <v>16</v>
      </c>
      <c r="X14" s="23" t="s">
        <v>15</v>
      </c>
      <c r="Y14" s="23" t="s">
        <v>14</v>
      </c>
      <c r="Z14" s="23" t="s">
        <v>13</v>
      </c>
      <c r="AA14" s="23" t="s">
        <v>12</v>
      </c>
      <c r="AB14" s="23" t="s">
        <v>11</v>
      </c>
      <c r="AC14" s="23" t="s">
        <v>10</v>
      </c>
      <c r="AD14" s="23" t="s">
        <v>9</v>
      </c>
      <c r="AE14" s="23" t="s">
        <v>8</v>
      </c>
      <c r="AF14" s="23" t="s">
        <v>7</v>
      </c>
      <c r="AG14" s="23" t="s">
        <v>6</v>
      </c>
      <c r="AH14" s="23" t="s">
        <v>5</v>
      </c>
      <c r="AI14" s="23" t="s">
        <v>41</v>
      </c>
      <c r="AJ14" s="23" t="s">
        <v>4</v>
      </c>
      <c r="AK14" s="21"/>
      <c r="AL14" s="20">
        <v>2022</v>
      </c>
      <c r="AM14" s="19" t="s">
        <v>3</v>
      </c>
    </row>
    <row r="15" spans="2:41" ht="46.5" customHeight="1" x14ac:dyDescent="0.2">
      <c r="B15" s="18"/>
      <c r="C15" s="39"/>
      <c r="D15" s="18"/>
      <c r="E15" s="17"/>
      <c r="F15" s="52" t="s">
        <v>52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f>P15+Q15</f>
        <v>0</v>
      </c>
      <c r="T15" s="16"/>
      <c r="U15" s="16"/>
      <c r="V15" s="16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9"/>
      <c r="AI15" s="34">
        <f>SUM(W15:AH15)</f>
        <v>0</v>
      </c>
      <c r="AJ15" s="34">
        <f t="shared" ref="AJ15:AJ20" si="0">+O15-AI15</f>
        <v>0</v>
      </c>
      <c r="AK15" s="5"/>
      <c r="AL15" s="8"/>
      <c r="AM15" s="8"/>
    </row>
    <row r="16" spans="2:41" ht="25.5" customHeight="1" x14ac:dyDescent="0.2">
      <c r="B16" s="12"/>
      <c r="C16" s="40"/>
      <c r="D16" s="12"/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ref="S16:S20" si="1">P16+Q16</f>
        <v>0</v>
      </c>
      <c r="T16" s="16"/>
      <c r="U16" s="16"/>
      <c r="V16" s="16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9"/>
      <c r="AI16" s="47">
        <f>SUM(W16:AH16)</f>
        <v>0</v>
      </c>
      <c r="AJ16" s="48">
        <f t="shared" si="0"/>
        <v>0</v>
      </c>
      <c r="AK16" s="5"/>
      <c r="AL16" s="8"/>
      <c r="AM16" s="8">
        <f>+O16+AL16</f>
        <v>0</v>
      </c>
      <c r="AN16" s="49"/>
    </row>
    <row r="17" spans="2:39" ht="26.25" customHeight="1" x14ac:dyDescent="0.2">
      <c r="B17" s="12"/>
      <c r="C17" s="40"/>
      <c r="D17" s="12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6">
        <f t="shared" si="1"/>
        <v>0</v>
      </c>
      <c r="T17" s="10"/>
      <c r="U17" s="10"/>
      <c r="V17" s="10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9"/>
      <c r="AI17" s="4">
        <f t="shared" ref="AI17:AI20" si="2">SUM(W17:AH17)</f>
        <v>0</v>
      </c>
      <c r="AJ17" s="9">
        <f t="shared" si="0"/>
        <v>0</v>
      </c>
      <c r="AK17" s="5"/>
      <c r="AL17" s="8"/>
      <c r="AM17" s="8"/>
    </row>
    <row r="18" spans="2:39" ht="24.75" customHeight="1" x14ac:dyDescent="0.2">
      <c r="B18" s="12"/>
      <c r="C18" s="40"/>
      <c r="D18" s="12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>
        <f t="shared" si="1"/>
        <v>0</v>
      </c>
      <c r="T18" s="10"/>
      <c r="U18" s="10"/>
      <c r="V18" s="10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9"/>
      <c r="AI18" s="4">
        <f t="shared" si="2"/>
        <v>0</v>
      </c>
      <c r="AJ18" s="9">
        <f t="shared" si="0"/>
        <v>0</v>
      </c>
      <c r="AK18" s="5"/>
      <c r="AL18" s="8"/>
      <c r="AM18" s="8"/>
    </row>
    <row r="19" spans="2:39" ht="33" customHeight="1" x14ac:dyDescent="0.2">
      <c r="B19" s="12"/>
      <c r="C19" s="41"/>
      <c r="D19" s="15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6">
        <f t="shared" si="1"/>
        <v>0</v>
      </c>
      <c r="T19" s="13"/>
      <c r="U19" s="13"/>
      <c r="V19" s="1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9"/>
      <c r="AI19" s="4">
        <f t="shared" si="2"/>
        <v>0</v>
      </c>
      <c r="AJ19" s="9">
        <f t="shared" si="0"/>
        <v>0</v>
      </c>
      <c r="AK19" s="5"/>
      <c r="AL19" s="8"/>
      <c r="AM19" s="8"/>
    </row>
    <row r="20" spans="2:39" ht="27.75" customHeight="1" x14ac:dyDescent="0.2">
      <c r="B20" s="12"/>
      <c r="C20" s="40"/>
      <c r="D20" s="12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">
        <f t="shared" si="1"/>
        <v>0</v>
      </c>
      <c r="T20" s="10"/>
      <c r="U20" s="10"/>
      <c r="V20" s="10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9"/>
      <c r="AI20" s="4">
        <f t="shared" si="2"/>
        <v>0</v>
      </c>
      <c r="AJ20" s="9">
        <f t="shared" si="0"/>
        <v>0</v>
      </c>
      <c r="AK20" s="5"/>
      <c r="AL20" s="8"/>
      <c r="AM20" s="8"/>
    </row>
    <row r="21" spans="2:39" ht="15" customHeight="1" x14ac:dyDescent="0.2">
      <c r="B21" s="103" t="s">
        <v>2</v>
      </c>
      <c r="C21" s="103"/>
      <c r="D21" s="103"/>
      <c r="E21" s="103"/>
      <c r="F21" s="103"/>
      <c r="G21" s="7"/>
      <c r="H21" s="7"/>
      <c r="I21" s="7"/>
      <c r="J21" s="7"/>
      <c r="K21" s="7"/>
      <c r="L21" s="36"/>
      <c r="M21" s="36"/>
      <c r="N21" s="7"/>
      <c r="O21" s="7"/>
      <c r="P21" s="7"/>
      <c r="Q21" s="7"/>
      <c r="R21" s="7"/>
      <c r="S21" s="42">
        <f>SUM(S15:S20)</f>
        <v>0</v>
      </c>
      <c r="T21" s="38"/>
      <c r="U21" s="36"/>
      <c r="V21" s="36"/>
      <c r="W21" s="6">
        <f t="shared" ref="W21:AJ21" si="3">SUM(W15:W20)</f>
        <v>0</v>
      </c>
      <c r="X21" s="6">
        <f t="shared" si="3"/>
        <v>0</v>
      </c>
      <c r="Y21" s="6">
        <f t="shared" si="3"/>
        <v>0</v>
      </c>
      <c r="Z21" s="6">
        <f t="shared" si="3"/>
        <v>0</v>
      </c>
      <c r="AA21" s="6">
        <f t="shared" si="3"/>
        <v>0</v>
      </c>
      <c r="AB21" s="6">
        <f t="shared" si="3"/>
        <v>0</v>
      </c>
      <c r="AC21" s="6">
        <f t="shared" si="3"/>
        <v>0</v>
      </c>
      <c r="AD21" s="6">
        <f t="shared" si="3"/>
        <v>0</v>
      </c>
      <c r="AE21" s="6">
        <f t="shared" si="3"/>
        <v>0</v>
      </c>
      <c r="AF21" s="6">
        <f t="shared" si="3"/>
        <v>0</v>
      </c>
      <c r="AG21" s="6">
        <f t="shared" si="3"/>
        <v>0</v>
      </c>
      <c r="AH21" s="6">
        <f t="shared" si="3"/>
        <v>0</v>
      </c>
      <c r="AI21" s="4">
        <f>SUM(AI15:AI20)</f>
        <v>0</v>
      </c>
      <c r="AJ21" s="6">
        <f t="shared" si="3"/>
        <v>0</v>
      </c>
      <c r="AK21" s="5"/>
      <c r="AL21" s="4"/>
      <c r="AM21" s="4"/>
    </row>
    <row r="22" spans="2:39" ht="20.25" customHeight="1" x14ac:dyDescent="0.2">
      <c r="B22" s="104"/>
      <c r="C22" s="104"/>
      <c r="D22" s="104"/>
      <c r="E22" s="104"/>
      <c r="F22" s="104"/>
      <c r="G22" s="3"/>
      <c r="H22" s="3"/>
      <c r="AK22" s="2"/>
    </row>
    <row r="23" spans="2:39" ht="15" customHeight="1" x14ac:dyDescent="0.2">
      <c r="B23" s="29" t="s">
        <v>1</v>
      </c>
      <c r="C23" s="29"/>
      <c r="D23" s="29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2"/>
    </row>
    <row r="24" spans="2:39" ht="12.75" customHeight="1" x14ac:dyDescent="0.25">
      <c r="B24" s="106" t="s">
        <v>0</v>
      </c>
      <c r="C24" s="106"/>
      <c r="D24" s="107"/>
      <c r="E24" s="107"/>
      <c r="F24" s="107"/>
      <c r="G24" s="107"/>
      <c r="H24" s="108"/>
      <c r="I24" s="10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2"/>
    </row>
  </sheetData>
  <mergeCells count="19">
    <mergeCell ref="B21:F21"/>
    <mergeCell ref="B22:F22"/>
    <mergeCell ref="E23:AJ23"/>
    <mergeCell ref="B24:I24"/>
    <mergeCell ref="P13:R13"/>
    <mergeCell ref="W13:AH13"/>
    <mergeCell ref="AL13:AM13"/>
    <mergeCell ref="B1:AJ2"/>
    <mergeCell ref="B3:AJ4"/>
    <mergeCell ref="B5:AJ5"/>
    <mergeCell ref="B6:AJ6"/>
    <mergeCell ref="B7:AJ7"/>
    <mergeCell ref="B8:AJ8"/>
    <mergeCell ref="B9:AJ9"/>
    <mergeCell ref="E10:AJ10"/>
    <mergeCell ref="AL10:AO10"/>
    <mergeCell ref="E11:AJ11"/>
    <mergeCell ref="AL11:AO11"/>
    <mergeCell ref="C13:D13"/>
  </mergeCells>
  <pageMargins left="0.7" right="0.7" top="0.75" bottom="0.75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BE25"/>
  <sheetViews>
    <sheetView showGridLines="0" tabSelected="1" topLeftCell="A9" zoomScale="110" zoomScaleNormal="110" workbookViewId="0">
      <selection activeCell="H12" sqref="H12"/>
    </sheetView>
  </sheetViews>
  <sheetFormatPr baseColWidth="10" defaultRowHeight="11.25" x14ac:dyDescent="0.25"/>
  <cols>
    <col min="1" max="1" width="11.42578125" style="59"/>
    <col min="2" max="2" width="4.42578125" style="59" customWidth="1"/>
    <col min="3" max="3" width="12" style="59" customWidth="1"/>
    <col min="4" max="4" width="7.85546875" style="59" customWidth="1"/>
    <col min="5" max="5" width="10.85546875" style="59" customWidth="1"/>
    <col min="6" max="6" width="18.7109375" style="59" customWidth="1"/>
    <col min="7" max="7" width="13.85546875" style="59" customWidth="1"/>
    <col min="8" max="8" width="12.28515625" style="59" customWidth="1"/>
    <col min="9" max="9" width="9.7109375" style="59" customWidth="1"/>
    <col min="10" max="10" width="13.140625" style="59" customWidth="1"/>
    <col min="11" max="11" width="39.28515625" style="59" customWidth="1"/>
    <col min="12" max="12" width="17.140625" style="59" customWidth="1"/>
    <col min="13" max="13" width="12.5703125" style="59" customWidth="1"/>
    <col min="14" max="17" width="12.7109375" style="59" customWidth="1"/>
    <col min="18" max="18" width="10.7109375" style="59" customWidth="1"/>
    <col min="19" max="22" width="12.7109375" style="59" customWidth="1"/>
    <col min="23" max="33" width="8.28515625" style="59" customWidth="1"/>
    <col min="34" max="36" width="11.42578125" style="59" customWidth="1"/>
    <col min="37" max="37" width="13.28515625" style="59" customWidth="1"/>
    <col min="38" max="41" width="11.42578125" style="59"/>
    <col min="42" max="43" width="11.42578125" style="60"/>
    <col min="44" max="16384" width="11.42578125" style="59"/>
  </cols>
  <sheetData>
    <row r="1" spans="2:57" hidden="1" x14ac:dyDescent="0.25">
      <c r="B1" s="93"/>
      <c r="C1" s="93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58"/>
    </row>
    <row r="2" spans="2:57" hidden="1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58"/>
    </row>
    <row r="3" spans="2:57" ht="12.75" hidden="1" customHeight="1" x14ac:dyDescent="0.2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61"/>
    </row>
    <row r="4" spans="2:57" ht="21.75" hidden="1" customHeight="1" x14ac:dyDescent="0.2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61"/>
    </row>
    <row r="5" spans="2:57" ht="11.25" hidden="1" customHeight="1" x14ac:dyDescent="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61"/>
    </row>
    <row r="6" spans="2:57" ht="15" hidden="1" customHeight="1" x14ac:dyDescent="0.25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61"/>
    </row>
    <row r="7" spans="2:57" ht="21" hidden="1" customHeight="1" x14ac:dyDescent="0.2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61"/>
    </row>
    <row r="8" spans="2:57" ht="16.5" hidden="1" customHeight="1" x14ac:dyDescent="0.2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61"/>
    </row>
    <row r="9" spans="2:57" ht="18.75" customHeight="1" x14ac:dyDescent="0.2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61"/>
    </row>
    <row r="10" spans="2:57" ht="17.25" customHeight="1" x14ac:dyDescent="0.25">
      <c r="E10" s="115" t="s">
        <v>101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61"/>
    </row>
    <row r="11" spans="2:57" ht="21.75" customHeight="1" x14ac:dyDescent="0.25">
      <c r="B11" s="62"/>
      <c r="C11" s="62"/>
      <c r="D11" s="62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L11" s="119" t="s">
        <v>43</v>
      </c>
      <c r="AM11" s="119"/>
      <c r="AN11" s="119"/>
      <c r="AO11" s="119"/>
      <c r="AP11" s="63"/>
      <c r="AQ11" s="63"/>
    </row>
    <row r="13" spans="2:57" ht="15" customHeight="1" x14ac:dyDescent="0.25">
      <c r="C13" s="109"/>
      <c r="D13" s="109"/>
      <c r="K13" s="58"/>
      <c r="L13" s="50"/>
      <c r="M13" s="50"/>
      <c r="P13" s="109"/>
      <c r="Q13" s="110"/>
      <c r="R13" s="110"/>
      <c r="S13" s="45"/>
      <c r="T13" s="46"/>
      <c r="U13" s="45"/>
      <c r="V13" s="45"/>
      <c r="W13" s="114" t="s">
        <v>86</v>
      </c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58"/>
      <c r="AL13" s="91" t="s">
        <v>28</v>
      </c>
      <c r="AM13" s="117"/>
      <c r="AN13" s="117"/>
      <c r="AO13" s="92"/>
      <c r="AQ13" s="114" t="s">
        <v>82</v>
      </c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</row>
    <row r="14" spans="2:57" ht="55.5" customHeight="1" x14ac:dyDescent="0.25">
      <c r="B14" s="64" t="s">
        <v>27</v>
      </c>
      <c r="C14" s="65" t="s">
        <v>35</v>
      </c>
      <c r="D14" s="66" t="s">
        <v>46</v>
      </c>
      <c r="E14" s="64" t="s">
        <v>25</v>
      </c>
      <c r="F14" s="67" t="s">
        <v>24</v>
      </c>
      <c r="G14" s="67" t="s">
        <v>23</v>
      </c>
      <c r="H14" s="67" t="s">
        <v>22</v>
      </c>
      <c r="I14" s="67" t="s">
        <v>21</v>
      </c>
      <c r="J14" s="67" t="s">
        <v>20</v>
      </c>
      <c r="K14" s="68" t="s">
        <v>19</v>
      </c>
      <c r="L14" s="67" t="s">
        <v>40</v>
      </c>
      <c r="M14" s="67" t="s">
        <v>39</v>
      </c>
      <c r="N14" s="67" t="s">
        <v>49</v>
      </c>
      <c r="O14" s="67" t="s">
        <v>50</v>
      </c>
      <c r="P14" s="67" t="s">
        <v>66</v>
      </c>
      <c r="Q14" s="67" t="s">
        <v>78</v>
      </c>
      <c r="R14" s="67" t="s">
        <v>33</v>
      </c>
      <c r="S14" s="67" t="s">
        <v>37</v>
      </c>
      <c r="T14" s="67" t="s">
        <v>44</v>
      </c>
      <c r="U14" s="67" t="s">
        <v>42</v>
      </c>
      <c r="V14" s="67" t="s">
        <v>36</v>
      </c>
      <c r="W14" s="67" t="s">
        <v>16</v>
      </c>
      <c r="X14" s="67" t="s">
        <v>15</v>
      </c>
      <c r="Y14" s="67" t="s">
        <v>14</v>
      </c>
      <c r="Z14" s="67" t="s">
        <v>13</v>
      </c>
      <c r="AA14" s="67" t="s">
        <v>12</v>
      </c>
      <c r="AB14" s="67" t="s">
        <v>11</v>
      </c>
      <c r="AC14" s="67" t="s">
        <v>10</v>
      </c>
      <c r="AD14" s="67" t="s">
        <v>9</v>
      </c>
      <c r="AE14" s="67" t="s">
        <v>8</v>
      </c>
      <c r="AF14" s="67" t="s">
        <v>7</v>
      </c>
      <c r="AG14" s="67" t="s">
        <v>6</v>
      </c>
      <c r="AH14" s="67" t="s">
        <v>5</v>
      </c>
      <c r="AI14" s="67" t="s">
        <v>81</v>
      </c>
      <c r="AJ14" s="67" t="s">
        <v>4</v>
      </c>
      <c r="AK14" s="69"/>
      <c r="AL14" s="43">
        <v>2022</v>
      </c>
      <c r="AM14" s="43">
        <v>2023</v>
      </c>
      <c r="AN14" s="43">
        <v>2024</v>
      </c>
      <c r="AO14" s="44" t="s">
        <v>3</v>
      </c>
      <c r="AP14" s="70"/>
      <c r="AQ14" s="67" t="s">
        <v>16</v>
      </c>
      <c r="AR14" s="67" t="s">
        <v>15</v>
      </c>
      <c r="AS14" s="67" t="s">
        <v>14</v>
      </c>
      <c r="AT14" s="67" t="s">
        <v>13</v>
      </c>
      <c r="AU14" s="67" t="s">
        <v>12</v>
      </c>
      <c r="AV14" s="67" t="s">
        <v>11</v>
      </c>
      <c r="AW14" s="67" t="s">
        <v>10</v>
      </c>
      <c r="AX14" s="67" t="s">
        <v>9</v>
      </c>
      <c r="AY14" s="67" t="s">
        <v>8</v>
      </c>
      <c r="AZ14" s="67" t="s">
        <v>7</v>
      </c>
      <c r="BA14" s="67" t="s">
        <v>6</v>
      </c>
      <c r="BB14" s="67" t="s">
        <v>5</v>
      </c>
      <c r="BC14" s="66" t="s">
        <v>83</v>
      </c>
      <c r="BD14" s="66" t="s">
        <v>84</v>
      </c>
      <c r="BE14" s="66" t="s">
        <v>85</v>
      </c>
    </row>
    <row r="15" spans="2:57" ht="46.5" customHeight="1" x14ac:dyDescent="0.25">
      <c r="B15" s="71">
        <v>1</v>
      </c>
      <c r="C15" s="72" t="s">
        <v>65</v>
      </c>
      <c r="D15" s="53" t="s">
        <v>45</v>
      </c>
      <c r="E15" s="73" t="s">
        <v>53</v>
      </c>
      <c r="F15" s="74" t="s">
        <v>54</v>
      </c>
      <c r="G15" s="54" t="s">
        <v>51</v>
      </c>
      <c r="H15" s="55" t="s">
        <v>71</v>
      </c>
      <c r="I15" s="56" t="s">
        <v>47</v>
      </c>
      <c r="J15" s="54" t="s">
        <v>67</v>
      </c>
      <c r="K15" s="55" t="s">
        <v>96</v>
      </c>
      <c r="L15" s="55"/>
      <c r="M15" s="55"/>
      <c r="N15" s="75">
        <v>4868788</v>
      </c>
      <c r="O15" s="75">
        <v>4868788</v>
      </c>
      <c r="P15" s="76">
        <v>1890694</v>
      </c>
      <c r="Q15" s="54"/>
      <c r="R15" s="77">
        <f>IFERROR(P15/O15,0)</f>
        <v>0.38832949801880878</v>
      </c>
      <c r="S15" s="78">
        <f>P15+Q15</f>
        <v>1890694</v>
      </c>
      <c r="T15" s="56" t="s">
        <v>48</v>
      </c>
      <c r="U15" s="56">
        <v>65</v>
      </c>
      <c r="V15" s="54" t="s">
        <v>61</v>
      </c>
      <c r="W15" s="79">
        <v>0</v>
      </c>
      <c r="X15" s="57">
        <v>0</v>
      </c>
      <c r="Y15" s="57">
        <v>0</v>
      </c>
      <c r="Z15" s="57"/>
      <c r="AA15" s="57"/>
      <c r="AB15" s="57"/>
      <c r="AC15" s="57"/>
      <c r="AD15" s="57"/>
      <c r="AE15" s="57"/>
      <c r="AF15" s="57"/>
      <c r="AG15" s="57"/>
      <c r="AH15" s="57"/>
      <c r="AI15" s="57">
        <f>SUM(W15:AH15)</f>
        <v>0</v>
      </c>
      <c r="AJ15" s="57">
        <f>P15-AI15</f>
        <v>1890694</v>
      </c>
      <c r="AK15" s="80"/>
      <c r="AL15" s="51">
        <v>311308</v>
      </c>
      <c r="AM15" s="51">
        <v>0</v>
      </c>
      <c r="AN15" s="51">
        <v>0</v>
      </c>
      <c r="AO15" s="8">
        <f>+S15+SUM(AL15:AN15)</f>
        <v>2202002</v>
      </c>
      <c r="AP15" s="70"/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2">
        <f>SUM(AQ15:BB15)</f>
        <v>0</v>
      </c>
      <c r="BD15" s="82">
        <v>0</v>
      </c>
      <c r="BE15" s="82">
        <f>BD15-BC15</f>
        <v>0</v>
      </c>
    </row>
    <row r="16" spans="2:57" ht="33.75" x14ac:dyDescent="0.25">
      <c r="B16" s="83">
        <v>2</v>
      </c>
      <c r="C16" s="72" t="s">
        <v>65</v>
      </c>
      <c r="D16" s="53" t="s">
        <v>45</v>
      </c>
      <c r="E16" s="73" t="s">
        <v>55</v>
      </c>
      <c r="F16" s="74" t="s">
        <v>56</v>
      </c>
      <c r="G16" s="54" t="s">
        <v>62</v>
      </c>
      <c r="H16" s="55" t="s">
        <v>73</v>
      </c>
      <c r="I16" s="56" t="s">
        <v>47</v>
      </c>
      <c r="J16" s="54" t="s">
        <v>68</v>
      </c>
      <c r="K16" s="84" t="s">
        <v>97</v>
      </c>
      <c r="L16" s="55"/>
      <c r="M16" s="55"/>
      <c r="N16" s="75">
        <v>4868788</v>
      </c>
      <c r="O16" s="75">
        <v>4868788</v>
      </c>
      <c r="P16" s="76">
        <v>307362</v>
      </c>
      <c r="Q16" s="54"/>
      <c r="R16" s="77">
        <f t="shared" ref="R16:R18" si="0">IFERROR(P16/O16,0)</f>
        <v>6.3129057991434423E-2</v>
      </c>
      <c r="S16" s="78">
        <f>P16+Q16</f>
        <v>307362</v>
      </c>
      <c r="T16" s="56" t="s">
        <v>48</v>
      </c>
      <c r="U16" s="56">
        <v>65</v>
      </c>
      <c r="V16" s="54" t="s">
        <v>61</v>
      </c>
      <c r="W16" s="79">
        <v>0</v>
      </c>
      <c r="X16" s="57">
        <v>0</v>
      </c>
      <c r="Y16" s="57">
        <v>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79">
        <f>SUM(W16:AH16)</f>
        <v>0</v>
      </c>
      <c r="AJ16" s="79">
        <f t="shared" ref="AJ16:AJ19" si="1">P16-AI16</f>
        <v>307362</v>
      </c>
      <c r="AK16" s="80"/>
      <c r="AL16" s="51">
        <v>155752</v>
      </c>
      <c r="AM16" s="51">
        <v>0</v>
      </c>
      <c r="AN16" s="51">
        <v>0</v>
      </c>
      <c r="AO16" s="51">
        <f t="shared" ref="AO16:AO19" si="2">+S16+SUM(AL16:AN16)</f>
        <v>463114</v>
      </c>
      <c r="AP16" s="70"/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2">
        <f t="shared" ref="BC16:BC19" si="3">SUM(AQ16:BB16)</f>
        <v>0</v>
      </c>
      <c r="BD16" s="82">
        <v>0</v>
      </c>
      <c r="BE16" s="82">
        <f t="shared" ref="BE16:BE19" si="4">BD16-BC16</f>
        <v>0</v>
      </c>
    </row>
    <row r="17" spans="2:57" ht="42.75" customHeight="1" x14ac:dyDescent="0.25">
      <c r="B17" s="83">
        <v>3</v>
      </c>
      <c r="C17" s="72" t="s">
        <v>65</v>
      </c>
      <c r="D17" s="53" t="s">
        <v>45</v>
      </c>
      <c r="E17" s="73" t="s">
        <v>57</v>
      </c>
      <c r="F17" s="74" t="s">
        <v>58</v>
      </c>
      <c r="G17" s="54" t="s">
        <v>63</v>
      </c>
      <c r="H17" s="55" t="s">
        <v>74</v>
      </c>
      <c r="I17" s="56" t="s">
        <v>47</v>
      </c>
      <c r="J17" s="54" t="s">
        <v>69</v>
      </c>
      <c r="K17" s="55" t="s">
        <v>98</v>
      </c>
      <c r="L17" s="55"/>
      <c r="M17" s="55"/>
      <c r="N17" s="75">
        <v>4868788</v>
      </c>
      <c r="O17" s="75">
        <v>4868788</v>
      </c>
      <c r="P17" s="76">
        <v>186540</v>
      </c>
      <c r="Q17" s="54"/>
      <c r="R17" s="77">
        <f t="shared" si="0"/>
        <v>3.8313436526708496E-2</v>
      </c>
      <c r="S17" s="78">
        <f>P17+Q17</f>
        <v>186540</v>
      </c>
      <c r="T17" s="56" t="s">
        <v>48</v>
      </c>
      <c r="U17" s="56">
        <v>65</v>
      </c>
      <c r="V17" s="54" t="s">
        <v>61</v>
      </c>
      <c r="W17" s="79">
        <v>0</v>
      </c>
      <c r="X17" s="57">
        <v>0</v>
      </c>
      <c r="Y17" s="57">
        <v>0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>
        <f t="shared" ref="AI17:AI19" si="5">SUM(W17:AH17)</f>
        <v>0</v>
      </c>
      <c r="AJ17" s="57">
        <f t="shared" si="1"/>
        <v>186540</v>
      </c>
      <c r="AK17" s="80"/>
      <c r="AL17" s="51">
        <v>0</v>
      </c>
      <c r="AM17" s="51">
        <v>0</v>
      </c>
      <c r="AN17" s="51">
        <v>0</v>
      </c>
      <c r="AO17" s="8">
        <f t="shared" si="2"/>
        <v>186540</v>
      </c>
      <c r="AP17" s="70"/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2">
        <f t="shared" si="3"/>
        <v>0</v>
      </c>
      <c r="BD17" s="82">
        <v>0</v>
      </c>
      <c r="BE17" s="82">
        <f t="shared" si="4"/>
        <v>0</v>
      </c>
    </row>
    <row r="18" spans="2:57" ht="33.75" x14ac:dyDescent="0.25">
      <c r="B18" s="71">
        <v>4</v>
      </c>
      <c r="C18" s="72" t="s">
        <v>65</v>
      </c>
      <c r="D18" s="53" t="s">
        <v>45</v>
      </c>
      <c r="E18" s="73" t="s">
        <v>59</v>
      </c>
      <c r="F18" s="74" t="s">
        <v>60</v>
      </c>
      <c r="G18" s="54" t="s">
        <v>64</v>
      </c>
      <c r="H18" s="55" t="s">
        <v>72</v>
      </c>
      <c r="I18" s="56" t="s">
        <v>47</v>
      </c>
      <c r="J18" s="54" t="s">
        <v>70</v>
      </c>
      <c r="K18" s="55" t="s">
        <v>99</v>
      </c>
      <c r="L18" s="55"/>
      <c r="M18" s="55"/>
      <c r="N18" s="75">
        <v>4868788</v>
      </c>
      <c r="O18" s="75">
        <v>4868788</v>
      </c>
      <c r="P18" s="76">
        <v>113058</v>
      </c>
      <c r="Q18" s="54"/>
      <c r="R18" s="77">
        <f t="shared" si="0"/>
        <v>2.3220974090471799E-2</v>
      </c>
      <c r="S18" s="78">
        <f>P18+Q18</f>
        <v>113058</v>
      </c>
      <c r="T18" s="56" t="s">
        <v>48</v>
      </c>
      <c r="U18" s="56">
        <v>65</v>
      </c>
      <c r="V18" s="54" t="s">
        <v>61</v>
      </c>
      <c r="W18" s="79">
        <v>0</v>
      </c>
      <c r="X18" s="57">
        <v>0</v>
      </c>
      <c r="Y18" s="57">
        <v>0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>
        <f t="shared" si="5"/>
        <v>0</v>
      </c>
      <c r="AJ18" s="57">
        <f t="shared" si="1"/>
        <v>113058</v>
      </c>
      <c r="AK18" s="80"/>
      <c r="AL18" s="51">
        <v>0</v>
      </c>
      <c r="AM18" s="51">
        <v>0</v>
      </c>
      <c r="AN18" s="51">
        <v>0</v>
      </c>
      <c r="AO18" s="8">
        <f t="shared" si="2"/>
        <v>113058</v>
      </c>
      <c r="AP18" s="70"/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2">
        <f t="shared" si="3"/>
        <v>0</v>
      </c>
      <c r="BD18" s="82">
        <v>0</v>
      </c>
      <c r="BE18" s="82">
        <f t="shared" si="4"/>
        <v>0</v>
      </c>
    </row>
    <row r="19" spans="2:57" ht="33.75" x14ac:dyDescent="0.25">
      <c r="B19" s="85">
        <v>5</v>
      </c>
      <c r="C19" s="72" t="s">
        <v>65</v>
      </c>
      <c r="D19" s="53" t="s">
        <v>45</v>
      </c>
      <c r="E19" s="73" t="s">
        <v>76</v>
      </c>
      <c r="F19" s="74" t="s">
        <v>77</v>
      </c>
      <c r="G19" s="54" t="s">
        <v>87</v>
      </c>
      <c r="H19" s="55" t="s">
        <v>94</v>
      </c>
      <c r="I19" s="56" t="s">
        <v>75</v>
      </c>
      <c r="J19" s="54" t="s">
        <v>91</v>
      </c>
      <c r="K19" s="84" t="s">
        <v>100</v>
      </c>
      <c r="L19" s="55"/>
      <c r="M19" s="55"/>
      <c r="N19" s="75">
        <v>4868788</v>
      </c>
      <c r="O19" s="75">
        <v>4868788</v>
      </c>
      <c r="P19" s="76"/>
      <c r="Q19" s="76">
        <v>2142037</v>
      </c>
      <c r="R19" s="77">
        <f>IFERROR(Q19/O19,0)</f>
        <v>0.43995281782653095</v>
      </c>
      <c r="S19" s="78">
        <f>P19+Q19</f>
        <v>2142037</v>
      </c>
      <c r="T19" s="56" t="s">
        <v>48</v>
      </c>
      <c r="U19" s="56">
        <v>246</v>
      </c>
      <c r="V19" s="54" t="s">
        <v>79</v>
      </c>
      <c r="W19" s="79">
        <v>0</v>
      </c>
      <c r="X19" s="57">
        <v>0</v>
      </c>
      <c r="Y19" s="57">
        <v>0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>
        <f t="shared" si="5"/>
        <v>0</v>
      </c>
      <c r="AJ19" s="57">
        <f t="shared" si="1"/>
        <v>0</v>
      </c>
      <c r="AK19" s="80"/>
      <c r="AL19" s="51">
        <v>4446655</v>
      </c>
      <c r="AM19" s="51">
        <v>2919811</v>
      </c>
      <c r="AN19" s="51">
        <v>0</v>
      </c>
      <c r="AO19" s="8">
        <f t="shared" si="2"/>
        <v>9508503</v>
      </c>
      <c r="AP19" s="70"/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2">
        <f t="shared" si="3"/>
        <v>0</v>
      </c>
      <c r="BD19" s="82">
        <v>0</v>
      </c>
      <c r="BE19" s="82">
        <f t="shared" si="4"/>
        <v>0</v>
      </c>
    </row>
    <row r="20" spans="2:57" ht="33.75" x14ac:dyDescent="0.25">
      <c r="B20" s="85">
        <v>6</v>
      </c>
      <c r="C20" s="72" t="s">
        <v>65</v>
      </c>
      <c r="D20" s="53" t="s">
        <v>45</v>
      </c>
      <c r="E20" s="73" t="s">
        <v>95</v>
      </c>
      <c r="F20" s="74" t="s">
        <v>93</v>
      </c>
      <c r="G20" s="54" t="s">
        <v>88</v>
      </c>
      <c r="H20" s="55" t="s">
        <v>89</v>
      </c>
      <c r="I20" s="56" t="s">
        <v>75</v>
      </c>
      <c r="J20" s="54" t="s">
        <v>90</v>
      </c>
      <c r="K20" s="55" t="s">
        <v>92</v>
      </c>
      <c r="L20" s="55"/>
      <c r="M20" s="55"/>
      <c r="N20" s="75">
        <v>4868788</v>
      </c>
      <c r="O20" s="75">
        <v>4868788</v>
      </c>
      <c r="P20" s="76"/>
      <c r="Q20" s="76"/>
      <c r="R20" s="77"/>
      <c r="S20" s="78"/>
      <c r="T20" s="56"/>
      <c r="U20" s="56"/>
      <c r="V20" s="54"/>
      <c r="W20" s="79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80"/>
      <c r="AL20" s="51">
        <v>0</v>
      </c>
      <c r="AM20" s="51">
        <v>0</v>
      </c>
      <c r="AN20" s="51">
        <v>0</v>
      </c>
      <c r="AO20" s="8"/>
      <c r="AP20" s="70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2"/>
      <c r="BD20" s="82"/>
      <c r="BE20" s="82"/>
    </row>
    <row r="21" spans="2:57" ht="15" customHeight="1" x14ac:dyDescent="0.25">
      <c r="B21" s="118" t="s">
        <v>2</v>
      </c>
      <c r="C21" s="118"/>
      <c r="D21" s="118"/>
      <c r="E21" s="118"/>
      <c r="F21" s="118"/>
      <c r="G21" s="86"/>
      <c r="H21" s="86"/>
      <c r="I21" s="86"/>
      <c r="J21" s="86"/>
      <c r="K21" s="87"/>
      <c r="L21" s="87"/>
      <c r="M21" s="87"/>
      <c r="N21" s="75">
        <v>4868788</v>
      </c>
      <c r="O21" s="75">
        <v>4868788</v>
      </c>
      <c r="P21" s="88">
        <f>SUM(P15:P20)</f>
        <v>2497654</v>
      </c>
      <c r="Q21" s="88">
        <f>SUM(Q15:Q19)</f>
        <v>2142037</v>
      </c>
      <c r="R21" s="77">
        <f>IFERROR((P21+Q21)/O21,0)</f>
        <v>0.9529457844539545</v>
      </c>
      <c r="S21" s="89">
        <f>SUM(S15:S19)</f>
        <v>4639691</v>
      </c>
      <c r="T21" s="86"/>
      <c r="U21" s="86"/>
      <c r="V21" s="86"/>
      <c r="W21" s="89">
        <f>SUM(W15:W19)</f>
        <v>0</v>
      </c>
      <c r="X21" s="89">
        <f>SUM(X15:X19)</f>
        <v>0</v>
      </c>
      <c r="Y21" s="89">
        <f>SUM(Y15:Y19)</f>
        <v>0</v>
      </c>
      <c r="Z21" s="89">
        <f t="shared" ref="Z21:AH21" si="6">SUM(Z15:Z18)</f>
        <v>0</v>
      </c>
      <c r="AA21" s="89">
        <f t="shared" si="6"/>
        <v>0</v>
      </c>
      <c r="AB21" s="89">
        <f t="shared" si="6"/>
        <v>0</v>
      </c>
      <c r="AC21" s="89">
        <f t="shared" si="6"/>
        <v>0</v>
      </c>
      <c r="AD21" s="89">
        <f t="shared" si="6"/>
        <v>0</v>
      </c>
      <c r="AE21" s="89">
        <f t="shared" si="6"/>
        <v>0</v>
      </c>
      <c r="AF21" s="89">
        <f t="shared" si="6"/>
        <v>0</v>
      </c>
      <c r="AG21" s="89">
        <f t="shared" si="6"/>
        <v>0</v>
      </c>
      <c r="AH21" s="89">
        <f t="shared" si="6"/>
        <v>0</v>
      </c>
      <c r="AI21" s="57">
        <f>SUM(AI15:AI19)</f>
        <v>0</v>
      </c>
      <c r="AJ21" s="89">
        <f>SUM(AJ15:AJ18)</f>
        <v>2497654</v>
      </c>
      <c r="AK21" s="80"/>
      <c r="AL21" s="57">
        <f>SUM(AL15:AL19)</f>
        <v>4913715</v>
      </c>
      <c r="AM21" s="57">
        <f>SUM(AM15:AM19)</f>
        <v>2919811</v>
      </c>
      <c r="AN21" s="57">
        <f>SUM(AN15:AN19)</f>
        <v>0</v>
      </c>
      <c r="AO21" s="57">
        <f>SUM(AO15:AO19)</f>
        <v>12473217</v>
      </c>
      <c r="AP21" s="70"/>
      <c r="AQ21" s="81">
        <f t="shared" ref="AQ21:BE21" si="7">SUM(AQ15:AQ19)</f>
        <v>0</v>
      </c>
      <c r="AR21" s="81">
        <f t="shared" si="7"/>
        <v>0</v>
      </c>
      <c r="AS21" s="81">
        <f t="shared" si="7"/>
        <v>0</v>
      </c>
      <c r="AT21" s="81">
        <f t="shared" si="7"/>
        <v>0</v>
      </c>
      <c r="AU21" s="81">
        <f t="shared" si="7"/>
        <v>0</v>
      </c>
      <c r="AV21" s="81">
        <f t="shared" si="7"/>
        <v>0</v>
      </c>
      <c r="AW21" s="81">
        <f t="shared" si="7"/>
        <v>0</v>
      </c>
      <c r="AX21" s="81">
        <f t="shared" si="7"/>
        <v>0</v>
      </c>
      <c r="AY21" s="81">
        <f t="shared" si="7"/>
        <v>0</v>
      </c>
      <c r="AZ21" s="81">
        <f t="shared" si="7"/>
        <v>0</v>
      </c>
      <c r="BA21" s="81">
        <f t="shared" si="7"/>
        <v>0</v>
      </c>
      <c r="BB21" s="81">
        <f t="shared" si="7"/>
        <v>0</v>
      </c>
      <c r="BC21" s="81">
        <f t="shared" si="7"/>
        <v>0</v>
      </c>
      <c r="BD21" s="81">
        <f t="shared" si="7"/>
        <v>0</v>
      </c>
      <c r="BE21" s="81">
        <f t="shared" si="7"/>
        <v>0</v>
      </c>
    </row>
    <row r="22" spans="2:57" ht="20.25" customHeight="1" x14ac:dyDescent="0.25">
      <c r="B22" s="113"/>
      <c r="C22" s="113"/>
      <c r="D22" s="113"/>
      <c r="E22" s="113"/>
      <c r="F22" s="113"/>
      <c r="G22" s="58"/>
      <c r="H22" s="58"/>
      <c r="AK22" s="61"/>
    </row>
    <row r="23" spans="2:57" ht="15" customHeight="1" x14ac:dyDescent="0.25">
      <c r="B23" s="59" t="s">
        <v>1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61"/>
    </row>
    <row r="24" spans="2:57" ht="12.75" customHeight="1" x14ac:dyDescent="0.25">
      <c r="B24" s="120" t="s">
        <v>34</v>
      </c>
      <c r="C24" s="120"/>
      <c r="D24" s="121"/>
      <c r="E24" s="121"/>
      <c r="F24" s="121"/>
      <c r="G24" s="121"/>
      <c r="H24" s="121"/>
      <c r="I24" s="121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61"/>
    </row>
    <row r="25" spans="2:57" x14ac:dyDescent="0.25"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</row>
  </sheetData>
  <mergeCells count="21">
    <mergeCell ref="E25:AJ25"/>
    <mergeCell ref="E11:AJ11"/>
    <mergeCell ref="AL13:AO13"/>
    <mergeCell ref="B21:F21"/>
    <mergeCell ref="P13:R13"/>
    <mergeCell ref="AL11:AO11"/>
    <mergeCell ref="B24:I24"/>
    <mergeCell ref="B1:AJ2"/>
    <mergeCell ref="B3:AJ4"/>
    <mergeCell ref="B5:AJ5"/>
    <mergeCell ref="B6:AJ6"/>
    <mergeCell ref="B7:AJ7"/>
    <mergeCell ref="B8:AJ8"/>
    <mergeCell ref="B22:F22"/>
    <mergeCell ref="E23:AJ23"/>
    <mergeCell ref="C13:D13"/>
    <mergeCell ref="AQ13:BE13"/>
    <mergeCell ref="W13:AJ13"/>
    <mergeCell ref="B9:AH9"/>
    <mergeCell ref="AI9:AJ9"/>
    <mergeCell ref="E10:AJ10"/>
  </mergeCells>
  <phoneticPr fontId="6" type="noConversion"/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FET  2021</vt:lpstr>
      <vt:lpstr>Informe ST31 No FET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Severino R</dc:creator>
  <cp:lastModifiedBy>Jose Joaquin Fredes Perez</cp:lastModifiedBy>
  <dcterms:created xsi:type="dcterms:W3CDTF">2021-02-18T20:05:13Z</dcterms:created>
  <dcterms:modified xsi:type="dcterms:W3CDTF">2021-04-27T13:30:29Z</dcterms:modified>
</cp:coreProperties>
</file>